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ce\akce_BYSTRICKY\ostrava_podchod_zabreh_zastavka\DPS\IO 02 Kamerový systém\"/>
    </mc:Choice>
  </mc:AlternateContent>
  <xr:revisionPtr revIDLastSave="0" documentId="13_ncr:1_{A9EE0194-8FBE-4A16-8361-538E92AD5676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list'!$A$1:$G$40</definedName>
    <definedName name="_xlnm.Print_Area" localSheetId="2">Položky!$A$1:$G$37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81029"/>
</workbook>
</file>

<file path=xl/calcChain.xml><?xml version="1.0" encoding="utf-8"?>
<calcChain xmlns="http://schemas.openxmlformats.org/spreadsheetml/2006/main">
  <c r="G19" i="3" l="1"/>
  <c r="G18" i="3"/>
  <c r="G11" i="3"/>
  <c r="G10" i="3"/>
  <c r="G31" i="3"/>
  <c r="G32" i="3"/>
  <c r="G35" i="3"/>
  <c r="G30" i="3"/>
  <c r="G33" i="3" l="1"/>
  <c r="G17" i="3"/>
  <c r="G9" i="3"/>
  <c r="G12" i="3" l="1"/>
  <c r="G13" i="3"/>
  <c r="G14" i="3"/>
  <c r="G20" i="3" l="1"/>
  <c r="G16" i="3"/>
  <c r="G21" i="3" l="1"/>
  <c r="G8" i="3"/>
  <c r="H7" i="2" s="1"/>
  <c r="G22" i="3"/>
  <c r="G7" i="2" l="1"/>
  <c r="G26" i="3"/>
  <c r="G27" i="3"/>
  <c r="G28" i="3"/>
  <c r="G29" i="3"/>
  <c r="G34" i="3"/>
  <c r="G36" i="3"/>
  <c r="G15" i="3"/>
  <c r="G25" i="3"/>
  <c r="G37" i="3" l="1"/>
  <c r="H8" i="2"/>
  <c r="G23" i="3"/>
  <c r="BA37" i="3"/>
  <c r="E8" i="2" s="1"/>
  <c r="B8" i="2"/>
  <c r="A8" i="2"/>
  <c r="C37" i="3"/>
  <c r="B7" i="2"/>
  <c r="A7" i="2"/>
  <c r="C4" i="3"/>
  <c r="F3" i="3"/>
  <c r="C3" i="3"/>
  <c r="H15" i="2"/>
  <c r="G14" i="2"/>
  <c r="I14" i="2" s="1"/>
  <c r="C2" i="2"/>
  <c r="C1" i="2"/>
  <c r="F31" i="1"/>
  <c r="G22" i="1"/>
  <c r="G21" i="1" s="1"/>
  <c r="G8" i="1"/>
  <c r="BE37" i="3" l="1"/>
  <c r="I8" i="2" s="1"/>
  <c r="BC37" i="3"/>
  <c r="G8" i="2" s="1"/>
  <c r="BA23" i="3"/>
  <c r="E7" i="2" s="1"/>
  <c r="E9" i="2" s="1"/>
  <c r="C16" i="1" s="1"/>
  <c r="BB37" i="3"/>
  <c r="F8" i="2" s="1"/>
  <c r="BB23" i="3"/>
  <c r="F7" i="2" s="1"/>
  <c r="BE23" i="3"/>
  <c r="I7" i="2" s="1"/>
  <c r="BC23" i="3"/>
  <c r="BD37" i="3"/>
  <c r="BD23" i="3"/>
  <c r="I9" i="2" l="1"/>
  <c r="C20" i="1" s="1"/>
  <c r="F9" i="2"/>
  <c r="C17" i="1" s="1"/>
  <c r="G9" i="2"/>
  <c r="C14" i="1" s="1"/>
  <c r="H9" i="2"/>
  <c r="C15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<sst xmlns="http://schemas.openxmlformats.org/spreadsheetml/2006/main" count="180" uniqueCount="132">
  <si>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</si>
  <si>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</si>
  <si>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</si>
  <si>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</si>
  <si>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</si>
  <si>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</si>
  <si>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</si>
  <si>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</si>
  <si>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</si>
  <si>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</si>
  <si>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</si>
  <si>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</si>
  <si>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</si>
  <si>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</si>
  <si>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</si>
  <si>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</si>
  <si>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</si>
  <si>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</si>
  <si>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</si>
  <si>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</si>
  <si>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</si>
  <si>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</si>
  <si>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</si>
  <si>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</si>
  <si>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</si>
  <si>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</si>
  <si>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</si>
  <si>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</si>
  <si>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</si>
  <si>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</si>
  <si>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</si>
  <si>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</si>
  <si>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</si>
  <si>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</si>
  <si>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</si>
  <si>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</si>
  <si>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</si>
  <si>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</si>
  <si>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</si>
  <si>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</si>
  <si>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</si>
  <si>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</si>
  <si>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</si>
  <si>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</si>
  <si>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</si>
  <si>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</si>
  <si>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</si>
  <si>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</si>
  <si>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</si>
  <si>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</si>
  <si>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</si>
  <si>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</si>
  <si>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</si>
  <si>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</si>
  <si>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</si>
  <si>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</si>
  <si>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</si>
  <si>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</si>
  <si>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</si>
  <si>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</si>
  <si>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</si>
  <si>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</si>
  <si>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</si>
  <si>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</si>
  <si>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</si>
  <si>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</si>
  <si>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</si>
  <si>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</t>
  </si>
  <si>
    <t>kus</t>
  </si>
  <si>
    <t>M21</t>
  </si>
  <si>
    <t>Elektromontáže</t>
  </si>
  <si>
    <t>hod</t>
  </si>
  <si>
    <t>M46</t>
  </si>
  <si>
    <t>Zemní práce při montážích</t>
  </si>
  <si>
    <t>460 20-0154.R00</t>
  </si>
  <si>
    <t xml:space="preserve">Výkop kabelové rýhy 35/70 cm  hor.4 </t>
  </si>
  <si>
    <t>460 57-0154.R00</t>
  </si>
  <si>
    <t xml:space="preserve">Zához rýhy 35/70 cm, hornina třídy 4, se zhutněním </t>
  </si>
  <si>
    <t>460 49-0012.R00</t>
  </si>
  <si>
    <t xml:space="preserve">Zakrytí kabelu výstražnou folií PVC, šířka 33 cm </t>
  </si>
  <si>
    <t>174 10-1101.R00</t>
  </si>
  <si>
    <t xml:space="preserve">Zásyp jam, rýh, šachet se zhutněním </t>
  </si>
  <si>
    <t>m3</t>
  </si>
  <si>
    <t>460 42-0001.RT3</t>
  </si>
  <si>
    <t>prostý beton B10</t>
  </si>
  <si>
    <t>R3</t>
  </si>
  <si>
    <t>R4</t>
  </si>
  <si>
    <t>R5</t>
  </si>
  <si>
    <t>R6</t>
  </si>
  <si>
    <t>R1</t>
  </si>
  <si>
    <t>R2</t>
  </si>
  <si>
    <t>vyhodnocení měření a vyhodnocení protokolu kabelu FTP</t>
  </si>
  <si>
    <t>Kabel FTP Cat5E, venkovní prostředí</t>
  </si>
  <si>
    <t>Zatažení kabelu FTP cat 5e v chráničce</t>
  </si>
  <si>
    <t>ks</t>
  </si>
  <si>
    <t>montáž plastového pilíře, osazení do terénu</t>
  </si>
  <si>
    <t>montáž rozvaděče na pilíř do 100kg</t>
  </si>
  <si>
    <t>R7</t>
  </si>
  <si>
    <t>R8</t>
  </si>
  <si>
    <t>R9</t>
  </si>
  <si>
    <t>R10</t>
  </si>
  <si>
    <t>210 81-0009.R00</t>
  </si>
  <si>
    <t>Kabel CYKY-m 750 V 3 x 2,5 mm2  v chráničce</t>
  </si>
  <si>
    <t>341-11031</t>
  </si>
  <si>
    <t xml:space="preserve">Kabel silový s Cu jádrem 750 V CYKY 3 x 2,5 mm2 </t>
  </si>
  <si>
    <t>345-71147.08</t>
  </si>
  <si>
    <r>
      <rPr>
        <b/>
        <sz val="8"/>
        <rFont val="Arial CE"/>
        <charset val="238"/>
      </rPr>
      <t>rozvaděč DR</t>
    </r>
    <r>
      <rPr>
        <sz val="8"/>
        <rFont val="Arial CE"/>
      </rPr>
      <t>, typový plastový rozavděč do plastového pilíře dle výkresu 04, - Sokl 750x320x900, Skříň 900x750x320 IP65 , Panel montážní, Zámek speciál s klíčem,  - včetně betonového základu a osazení   - dodávka, osazení do terénu</t>
    </r>
  </si>
  <si>
    <t>R28</t>
  </si>
  <si>
    <t>Trubka kabelová chránička D40, dodávka + montáž</t>
  </si>
  <si>
    <t>Zřízení kab.lože v rýze do 65 cm z písku, lože tloušťky 20 cm</t>
  </si>
  <si>
    <t>Rekonstrukce tramvajového podchodu Dolní, ul.Plzeňská, Ostrava-Jih</t>
  </si>
  <si>
    <t>IO 02 Kamerový systém</t>
  </si>
  <si>
    <t>599 00-0010.RAA</t>
  </si>
  <si>
    <t>Rozebrání a oprava asfaltové komunikace řezání, výměna podkladu tl. 30 cm, asfaltobet.7 cm + podkladní vrstva ze štěrku</t>
  </si>
  <si>
    <t>m2</t>
  </si>
  <si>
    <t>974 04-9122.R00</t>
  </si>
  <si>
    <t>Vysekání rýh v betonových zdech 3x7 cm</t>
  </si>
  <si>
    <t>460 08-0101.RT1</t>
  </si>
  <si>
    <t>Rozbourání betonového základu vybourání betonu, odvoz na skládku do 15km</t>
  </si>
  <si>
    <t>460 03-0071.RT3</t>
  </si>
  <si>
    <t>Bourání živičných povrchů tl. vrstvy do 5 cm v ploše nad 10 m2</t>
  </si>
  <si>
    <t>geodetické zaměření kabelové trasy</t>
  </si>
  <si>
    <t>210 01-0044.R00</t>
  </si>
  <si>
    <t>Trubka ohebná kovová, uložená pevně, 29 mm</t>
  </si>
  <si>
    <t>210 01-0003.R00</t>
  </si>
  <si>
    <t>Trubka ohebná pod omítku, vnější průměr 25 mm</t>
  </si>
  <si>
    <t>345-710542R</t>
  </si>
  <si>
    <t>345-71022R</t>
  </si>
  <si>
    <t>koordinace se správci sítí</t>
  </si>
  <si>
    <t>Trubka elektroinstalační ohebná, průměr 25mm, 320N</t>
  </si>
  <si>
    <t>Trubka elektroinstalační kovová průměr 23mm, 750N</t>
  </si>
  <si>
    <t>Kabelová chránička DN40, průměr 40/32, vnitřní vrstva silikore, dodávka +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</si>
</sst>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 CE"/>
    </font>
    <font>
      <sz val="8"/>
      <name val="Arial CE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8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49" fontId="8" fillId="0" borderId="53" xfId="1" applyNumberFormat="1" applyFont="1" applyBorder="1" applyAlignment="1">
      <alignment horizontal="left" vertical="center"/>
    </xf>
    <xf numFmtId="49" fontId="17" fillId="0" borderId="53" xfId="1" applyNumberFormat="1" applyFont="1" applyBorder="1" applyAlignment="1">
      <alignment horizontal="center" vertical="center" shrinkToFit="1"/>
    </xf>
    <xf numFmtId="2" fontId="17" fillId="0" borderId="53" xfId="1" applyNumberFormat="1" applyFont="1" applyBorder="1" applyAlignment="1">
      <alignment horizontal="right" vertical="center"/>
    </xf>
    <xf numFmtId="0" fontId="8" fillId="0" borderId="53" xfId="1" applyFont="1" applyBorder="1" applyAlignment="1">
      <alignment horizontal="center" vertical="center"/>
    </xf>
    <xf numFmtId="0" fontId="8" fillId="0" borderId="53" xfId="1" applyFont="1" applyBorder="1" applyAlignment="1">
      <alignment vertical="center" wrapText="1"/>
    </xf>
    <xf numFmtId="49" fontId="8" fillId="0" borderId="53" xfId="1" applyNumberFormat="1" applyFont="1" applyBorder="1" applyAlignment="1">
      <alignment horizontal="center" vertical="center" shrinkToFit="1"/>
    </xf>
    <xf numFmtId="4" fontId="17" fillId="0" borderId="53" xfId="1" applyNumberFormat="1" applyFont="1" applyBorder="1" applyAlignment="1">
      <alignment horizontal="right" vertical="center"/>
    </xf>
    <xf numFmtId="4" fontId="17" fillId="0" borderId="53" xfId="1" applyNumberFormat="1" applyFont="1" applyBorder="1" applyAlignment="1">
      <alignment vertical="center"/>
    </xf>
    <xf numFmtId="0" fontId="9" fillId="0" borderId="0" xfId="1" applyAlignment="1">
      <alignment vertical="center"/>
    </xf>
    <xf numFmtId="0" fontId="16" fillId="0" borderId="0" xfId="1" applyFont="1" applyAlignment="1">
      <alignment vertical="center"/>
    </xf>
    <xf numFmtId="0" fontId="21" fillId="0" borderId="53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 shrinkToFit="1"/>
    </xf>
    <xf numFmtId="4" fontId="21" fillId="0" borderId="53" xfId="0" applyNumberFormat="1" applyFont="1" applyBorder="1" applyAlignment="1">
      <alignment vertical="center" shrinkToFit="1"/>
    </xf>
    <xf numFmtId="0" fontId="17" fillId="0" borderId="53" xfId="1" applyFont="1" applyBorder="1" applyAlignment="1">
      <alignment vertical="center" wrapText="1"/>
    </xf>
    <xf numFmtId="0" fontId="5" fillId="0" borderId="53" xfId="1" applyFont="1" applyBorder="1" applyAlignment="1">
      <alignment vertical="center"/>
    </xf>
    <xf numFmtId="4" fontId="20" fillId="0" borderId="53" xfId="1" applyNumberFormat="1" applyFont="1" applyBorder="1" applyAlignment="1">
      <alignment horizontal="right" vertical="center"/>
    </xf>
    <xf numFmtId="0" fontId="21" fillId="0" borderId="53" xfId="1" applyFont="1" applyBorder="1" applyAlignment="1">
      <alignment vertical="center" wrapText="1"/>
    </xf>
    <xf numFmtId="0" fontId="9" fillId="0" borderId="60" xfId="1" applyBorder="1" applyAlignment="1">
      <alignment horizontal="center" vertical="center"/>
    </xf>
    <xf numFmtId="49" fontId="3" fillId="0" borderId="60" xfId="1" applyNumberFormat="1" applyFont="1" applyBorder="1" applyAlignment="1">
      <alignment horizontal="left" vertical="center"/>
    </xf>
    <xf numFmtId="0" fontId="3" fillId="0" borderId="60" xfId="1" applyFont="1" applyBorder="1" applyAlignment="1">
      <alignment vertical="center"/>
    </xf>
    <xf numFmtId="4" fontId="9" fillId="0" borderId="60" xfId="1" applyNumberFormat="1" applyBorder="1" applyAlignment="1">
      <alignment horizontal="right" vertical="center"/>
    </xf>
    <xf numFmtId="4" fontId="5" fillId="0" borderId="60" xfId="1" applyNumberFormat="1" applyFont="1" applyBorder="1" applyAlignment="1">
      <alignment vertical="center"/>
    </xf>
    <xf numFmtId="3" fontId="9" fillId="0" borderId="0" xfId="1" applyNumberFormat="1" applyAlignment="1">
      <alignment vertical="center"/>
    </xf>
    <xf numFmtId="0" fontId="5" fillId="0" borderId="53" xfId="1" applyFont="1" applyBorder="1" applyAlignment="1">
      <alignment horizontal="center" vertical="center"/>
    </xf>
    <xf numFmtId="49" fontId="5" fillId="0" borderId="53" xfId="1" applyNumberFormat="1" applyFont="1" applyBorder="1" applyAlignment="1">
      <alignment horizontal="left" vertical="center"/>
    </xf>
    <xf numFmtId="0" fontId="9" fillId="0" borderId="53" xfId="1" applyBorder="1" applyAlignment="1">
      <alignment horizontal="center" vertical="center"/>
    </xf>
    <xf numFmtId="0" fontId="9" fillId="0" borderId="53" xfId="1" applyBorder="1" applyAlignment="1">
      <alignment horizontal="right" vertical="center"/>
    </xf>
    <xf numFmtId="0" fontId="9" fillId="0" borderId="53" xfId="1" applyBorder="1" applyAlignment="1">
      <alignment vertic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9" fontId="8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49" fontId="17" fillId="0" borderId="53" xfId="1" applyNumberFormat="1" applyFont="1" applyBorder="1" applyAlignment="1">
      <alignment horizontal="center" shrinkToFit="1"/>
    </xf>
    <xf numFmtId="49" fontId="8" fillId="0" borderId="13" xfId="1" applyNumberFormat="1" applyFont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zoomScaleNormal="100" workbookViewId="0">
      <selection activeCell="C9" sqref="C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27.710937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111</v>
      </c>
      <c r="D4" s="10"/>
      <c r="E4" s="10"/>
      <c r="G4" s="11"/>
    </row>
    <row r="5" spans="1:57" ht="12.95" customHeight="1" x14ac:dyDescent="0.2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2.95" customHeight="1" x14ac:dyDescent="0.2">
      <c r="A6" s="7"/>
      <c r="B6" s="8"/>
      <c r="C6" s="9" t="s">
        <v>110</v>
      </c>
      <c r="D6" s="10"/>
      <c r="E6" s="10"/>
      <c r="F6" s="17"/>
      <c r="G6" s="11"/>
    </row>
    <row r="7" spans="1:57" x14ac:dyDescent="0.2">
      <c r="A7" s="12" t="s">
        <v>8</v>
      </c>
      <c r="B7" s="14"/>
      <c r="C7" s="167"/>
      <c r="D7" s="168"/>
      <c r="E7" s="15" t="s">
        <v>9</v>
      </c>
      <c r="F7" s="14"/>
      <c r="G7" s="16">
        <v>0</v>
      </c>
    </row>
    <row r="8" spans="1:57" x14ac:dyDescent="0.2">
      <c r="A8" s="12" t="s">
        <v>10</v>
      </c>
      <c r="B8" s="14"/>
      <c r="C8" s="167"/>
      <c r="D8" s="168"/>
      <c r="E8" s="15" t="s">
        <v>11</v>
      </c>
      <c r="F8" s="14"/>
      <c r="G8" s="18">
        <f>IF(PocetMJ=0,,ROUND((F30+F32)/PocetMJ,1))</f>
        <v>0</v>
      </c>
    </row>
    <row r="9" spans="1:57" x14ac:dyDescent="0.2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">
      <c r="A11" s="23"/>
      <c r="E11" s="169"/>
      <c r="F11" s="170"/>
      <c r="G11" s="171"/>
    </row>
    <row r="12" spans="1:57" ht="28.5" customHeight="1" thickBot="1" x14ac:dyDescent="0.25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5.95" customHeight="1" x14ac:dyDescent="0.2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5.95" customHeight="1" x14ac:dyDescent="0.2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5.95" customHeight="1" x14ac:dyDescent="0.2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5.95" customHeight="1" x14ac:dyDescent="0.2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5.95" customHeight="1" x14ac:dyDescent="0.2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5.95" customHeight="1" x14ac:dyDescent="0.2">
      <c r="A19" s="44"/>
      <c r="B19" s="36"/>
      <c r="C19" s="37"/>
      <c r="D19" s="19"/>
      <c r="E19" s="41"/>
      <c r="F19" s="42"/>
      <c r="G19" s="37"/>
    </row>
    <row r="20" spans="1:7" ht="15.95" customHeight="1" x14ac:dyDescent="0.2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5.95" customHeight="1" x14ac:dyDescent="0.2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5.95" customHeight="1" thickBot="1" x14ac:dyDescent="0.25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">
      <c r="A26" s="23"/>
      <c r="B26" s="52"/>
      <c r="C26" s="24" t="s">
        <v>37</v>
      </c>
      <c r="E26" s="24" t="s">
        <v>38</v>
      </c>
      <c r="G26" s="11"/>
    </row>
    <row r="27" spans="1:7" x14ac:dyDescent="0.2">
      <c r="A27" s="23"/>
      <c r="C27" s="24"/>
      <c r="E27" s="24"/>
      <c r="G27" s="11"/>
    </row>
    <row r="28" spans="1:7" ht="97.5" customHeight="1" x14ac:dyDescent="0.2">
      <c r="A28" s="23"/>
      <c r="C28" s="24"/>
      <c r="E28" s="24"/>
      <c r="G28" s="11"/>
    </row>
    <row r="29" spans="1:7" x14ac:dyDescent="0.2">
      <c r="A29" s="12" t="s">
        <v>39</v>
      </c>
      <c r="B29" s="14"/>
      <c r="C29" s="53">
        <v>0</v>
      </c>
      <c r="D29" s="14" t="s">
        <v>40</v>
      </c>
      <c r="E29" s="15"/>
      <c r="F29" s="54">
        <v>0</v>
      </c>
      <c r="G29" s="16"/>
    </row>
    <row r="30" spans="1:7" x14ac:dyDescent="0.2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ROUND(PRODUCT(F30,C31/100),1)</f>
        <v>0</v>
      </c>
      <c r="G31" s="22"/>
    </row>
    <row r="32" spans="1:7" x14ac:dyDescent="0.2">
      <c r="A32" s="12" t="s">
        <v>39</v>
      </c>
      <c r="B32" s="14"/>
      <c r="C32" s="53">
        <v>21</v>
      </c>
      <c r="D32" s="14" t="s">
        <v>40</v>
      </c>
      <c r="E32" s="15"/>
      <c r="F32" s="54">
        <f>C22</f>
        <v>0</v>
      </c>
      <c r="G32" s="16"/>
    </row>
    <row r="33" spans="1:8" x14ac:dyDescent="0.2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ROUND(PRODUCT(F32,C33/100),1)</f>
        <v>0</v>
      </c>
      <c r="G33" s="22"/>
    </row>
    <row r="34" spans="1:8" s="61" customFormat="1" ht="19.5" customHeight="1" thickBot="1" x14ac:dyDescent="0.3">
      <c r="A34" s="56" t="s">
        <v>42</v>
      </c>
      <c r="B34" s="57"/>
      <c r="C34" s="57"/>
      <c r="D34" s="57"/>
      <c r="E34" s="58"/>
      <c r="F34" s="59">
        <f>CEILING(SUM(F29:F33),IF(SUM(F29:F33)&gt;=0,1,-1))</f>
        <v>0</v>
      </c>
      <c r="G34" s="60"/>
    </row>
    <row r="36" spans="1:8" x14ac:dyDescent="0.2">
      <c r="A36" t="s">
        <v>43</v>
      </c>
      <c r="H36" t="s">
        <v>4</v>
      </c>
    </row>
    <row r="37" spans="1:8" ht="14.25" customHeight="1" x14ac:dyDescent="0.2">
      <c r="B37" s="172"/>
      <c r="C37" s="172"/>
      <c r="D37" s="172"/>
      <c r="E37" s="172"/>
      <c r="F37" s="172"/>
      <c r="G37" s="172"/>
      <c r="H37" t="s">
        <v>4</v>
      </c>
    </row>
    <row r="38" spans="1:8" ht="12.75" customHeight="1" x14ac:dyDescent="0.2">
      <c r="A38" s="62"/>
      <c r="B38" s="172"/>
      <c r="C38" s="172"/>
      <c r="D38" s="172"/>
      <c r="E38" s="172"/>
      <c r="F38" s="172"/>
      <c r="G38" s="172"/>
      <c r="H38" t="s">
        <v>4</v>
      </c>
    </row>
    <row r="39" spans="1:8" x14ac:dyDescent="0.2">
      <c r="A39" s="62"/>
      <c r="B39" s="172"/>
      <c r="C39" s="172"/>
      <c r="D39" s="172"/>
      <c r="E39" s="172"/>
      <c r="F39" s="172"/>
      <c r="G39" s="172"/>
      <c r="H39" t="s">
        <v>4</v>
      </c>
    </row>
    <row r="40" spans="1:8" x14ac:dyDescent="0.2">
      <c r="A40" s="62"/>
      <c r="B40" s="172"/>
      <c r="C40" s="172"/>
      <c r="D40" s="172"/>
      <c r="E40" s="172"/>
      <c r="F40" s="172"/>
      <c r="G40" s="172"/>
      <c r="H40" t="s">
        <v>4</v>
      </c>
    </row>
    <row r="41" spans="1:8" x14ac:dyDescent="0.2">
      <c r="A41" s="62"/>
      <c r="B41" s="172"/>
      <c r="C41" s="172"/>
      <c r="D41" s="172"/>
      <c r="E41" s="172"/>
      <c r="F41" s="172"/>
      <c r="G41" s="172"/>
      <c r="H41" t="s">
        <v>4</v>
      </c>
    </row>
    <row r="42" spans="1:8" x14ac:dyDescent="0.2">
      <c r="A42" s="62"/>
      <c r="B42" s="172"/>
      <c r="C42" s="172"/>
      <c r="D42" s="172"/>
      <c r="E42" s="172"/>
      <c r="F42" s="172"/>
      <c r="G42" s="172"/>
      <c r="H42" t="s">
        <v>4</v>
      </c>
    </row>
    <row r="43" spans="1:8" x14ac:dyDescent="0.2">
      <c r="A43" s="62"/>
      <c r="B43" s="172"/>
      <c r="C43" s="172"/>
      <c r="D43" s="172"/>
      <c r="E43" s="172"/>
      <c r="F43" s="172"/>
      <c r="G43" s="172"/>
      <c r="H43" t="s">
        <v>4</v>
      </c>
    </row>
    <row r="44" spans="1:8" x14ac:dyDescent="0.2">
      <c r="A44" s="62"/>
      <c r="B44" s="172"/>
      <c r="C44" s="172"/>
      <c r="D44" s="172"/>
      <c r="E44" s="172"/>
      <c r="F44" s="172"/>
      <c r="G44" s="172"/>
      <c r="H44" t="s">
        <v>4</v>
      </c>
    </row>
    <row r="45" spans="1:8" ht="3" customHeight="1" x14ac:dyDescent="0.2">
      <c r="A45" s="62"/>
      <c r="B45" s="172"/>
      <c r="C45" s="172"/>
      <c r="D45" s="172"/>
      <c r="E45" s="172"/>
      <c r="F45" s="172"/>
      <c r="G45" s="172"/>
      <c r="H45" t="s">
        <v>4</v>
      </c>
    </row>
    <row r="46" spans="1:8" x14ac:dyDescent="0.2">
      <c r="B46" s="166"/>
      <c r="C46" s="166"/>
      <c r="D46" s="166"/>
      <c r="E46" s="166"/>
      <c r="F46" s="166"/>
      <c r="G46" s="166"/>
    </row>
    <row r="47" spans="1:8" x14ac:dyDescent="0.2">
      <c r="B47" s="166"/>
      <c r="C47" s="166"/>
      <c r="D47" s="166"/>
      <c r="E47" s="166"/>
      <c r="F47" s="166"/>
      <c r="G47" s="166"/>
    </row>
    <row r="48" spans="1:8" x14ac:dyDescent="0.2">
      <c r="B48" s="166"/>
      <c r="C48" s="166"/>
      <c r="D48" s="166"/>
      <c r="E48" s="166"/>
      <c r="F48" s="166"/>
      <c r="G48" s="166"/>
    </row>
    <row r="49" spans="2:7" x14ac:dyDescent="0.2">
      <c r="B49" s="166"/>
      <c r="C49" s="166"/>
      <c r="D49" s="166"/>
      <c r="E49" s="166"/>
      <c r="F49" s="166"/>
      <c r="G49" s="166"/>
    </row>
    <row r="50" spans="2:7" x14ac:dyDescent="0.2">
      <c r="B50" s="166"/>
      <c r="C50" s="166"/>
      <c r="D50" s="166"/>
      <c r="E50" s="166"/>
      <c r="F50" s="166"/>
      <c r="G50" s="166"/>
    </row>
    <row r="51" spans="2:7" x14ac:dyDescent="0.2">
      <c r="B51" s="166"/>
      <c r="C51" s="166"/>
      <c r="D51" s="166"/>
      <c r="E51" s="166"/>
      <c r="F51" s="166"/>
      <c r="G51" s="166"/>
    </row>
    <row r="52" spans="2:7" x14ac:dyDescent="0.2">
      <c r="B52" s="166"/>
      <c r="C52" s="166"/>
      <c r="D52" s="166"/>
      <c r="E52" s="166"/>
      <c r="F52" s="166"/>
      <c r="G52" s="166"/>
    </row>
    <row r="53" spans="2:7" x14ac:dyDescent="0.2">
      <c r="B53" s="166"/>
      <c r="C53" s="166"/>
      <c r="D53" s="166"/>
      <c r="E53" s="166"/>
      <c r="F53" s="166"/>
      <c r="G53" s="166"/>
    </row>
    <row r="54" spans="2:7" x14ac:dyDescent="0.2">
      <c r="B54" s="166"/>
      <c r="C54" s="166"/>
      <c r="D54" s="166"/>
      <c r="E54" s="166"/>
      <c r="F54" s="166"/>
      <c r="G54" s="166"/>
    </row>
    <row r="55" spans="2:7" x14ac:dyDescent="0.2">
      <c r="B55" s="166"/>
      <c r="C55" s="166"/>
      <c r="D55" s="166"/>
      <c r="E55" s="166"/>
      <c r="F55" s="166"/>
      <c r="G55" s="166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scale="88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66"/>
  <sheetViews>
    <sheetView workbookViewId="0">
      <selection activeCell="H8" sqref="H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73" t="s">
        <v>5</v>
      </c>
      <c r="B1" s="174"/>
      <c r="C1" s="63" t="str">
        <f>CONCATENATE(cislostavby," ",nazevstavby)</f>
        <v xml:space="preserve"> Rekonstrukce tramvajového podchodu Dolní, ul.Plzeňská, Ostrava-Jih</v>
      </c>
      <c r="D1" s="64"/>
      <c r="E1" s="65"/>
      <c r="F1" s="64"/>
      <c r="G1" s="64"/>
      <c r="H1" s="66"/>
      <c r="I1" s="67"/>
    </row>
    <row r="2" spans="1:57" ht="13.5" thickBot="1" x14ac:dyDescent="0.25">
      <c r="A2" s="175" t="s">
        <v>1</v>
      </c>
      <c r="B2" s="176"/>
      <c r="C2" s="68" t="str">
        <f>CONCATENATE(cisloobjektu," ",nazevobjektu)</f>
        <v xml:space="preserve"> IO 02 Kamerový systém</v>
      </c>
      <c r="D2" s="69"/>
      <c r="E2" s="70"/>
      <c r="F2" s="69"/>
      <c r="G2" s="177"/>
      <c r="H2" s="177"/>
      <c r="I2" s="178"/>
    </row>
    <row r="3" spans="1:57" ht="13.5" thickTop="1" x14ac:dyDescent="0.2"/>
    <row r="4" spans="1:57" ht="19.5" customHeight="1" x14ac:dyDescent="0.25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ht="13.5" thickBot="1" x14ac:dyDescent="0.25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57" x14ac:dyDescent="0.2">
      <c r="A7" s="127" t="str">
        <f>Položky!B7</f>
        <v>M21</v>
      </c>
      <c r="B7" s="78" t="str">
        <f>Položky!C7</f>
        <v>Elektromontáže</v>
      </c>
      <c r="D7" s="79"/>
      <c r="E7" s="128">
        <f>Položky!BA23</f>
        <v>0</v>
      </c>
      <c r="F7" s="129">
        <f>Položky!BB23</f>
        <v>0</v>
      </c>
      <c r="G7" s="129">
        <f>SUM(Položky!G16:G22)</f>
        <v>0</v>
      </c>
      <c r="H7" s="129">
        <f>SUM(Položky!G8:G14)</f>
        <v>0</v>
      </c>
      <c r="I7" s="130">
        <f>Položky!BE23</f>
        <v>0</v>
      </c>
    </row>
    <row r="8" spans="1:57" ht="13.5" thickBot="1" x14ac:dyDescent="0.25">
      <c r="A8" s="127" t="str">
        <f>Položky!B24</f>
        <v>M46</v>
      </c>
      <c r="B8" s="78" t="str">
        <f>Položky!C24</f>
        <v>Zemní práce při montážích</v>
      </c>
      <c r="D8" s="79"/>
      <c r="E8" s="128">
        <f>Položky!BA37</f>
        <v>0</v>
      </c>
      <c r="F8" s="129">
        <f>Položky!BB37</f>
        <v>0</v>
      </c>
      <c r="G8" s="129">
        <f>Položky!BC37</f>
        <v>0</v>
      </c>
      <c r="H8" s="129">
        <f>SUM(Položky!G25:G36)</f>
        <v>0</v>
      </c>
      <c r="I8" s="130">
        <f>Položky!BE37</f>
        <v>0</v>
      </c>
    </row>
    <row r="9" spans="1:57" s="85" customFormat="1" ht="13.5" thickBot="1" x14ac:dyDescent="0.25">
      <c r="A9" s="80"/>
      <c r="B9" s="73" t="s">
        <v>50</v>
      </c>
      <c r="C9" s="73"/>
      <c r="D9" s="81"/>
      <c r="E9" s="82">
        <f>SUM(E7:E8)</f>
        <v>0</v>
      </c>
      <c r="F9" s="83">
        <f>SUM(F7:F8)</f>
        <v>0</v>
      </c>
      <c r="G9" s="83">
        <f>SUM(G7:G8)</f>
        <v>0</v>
      </c>
      <c r="H9" s="83">
        <f>SUM(H7:H8)</f>
        <v>0</v>
      </c>
      <c r="I9" s="84">
        <f>SUM(I7:I8)</f>
        <v>0</v>
      </c>
    </row>
    <row r="11" spans="1:57" ht="19.5" customHeight="1" x14ac:dyDescent="0.25">
      <c r="A11" s="1" t="s">
        <v>51</v>
      </c>
      <c r="B11" s="1"/>
      <c r="C11" s="1"/>
      <c r="D11" s="1"/>
      <c r="E11" s="1"/>
      <c r="F11" s="1"/>
      <c r="G11" s="86"/>
      <c r="H11" s="1"/>
      <c r="I11" s="1"/>
      <c r="BA11" s="25"/>
      <c r="BB11" s="25"/>
      <c r="BC11" s="25"/>
      <c r="BD11" s="25"/>
      <c r="BE11" s="25"/>
    </row>
    <row r="12" spans="1:57" ht="13.5" thickBot="1" x14ac:dyDescent="0.25"/>
    <row r="13" spans="1:57" x14ac:dyDescent="0.2">
      <c r="A13" s="87" t="s">
        <v>52</v>
      </c>
      <c r="B13" s="88"/>
      <c r="C13" s="88"/>
      <c r="D13" s="89"/>
      <c r="E13" s="90" t="s">
        <v>53</v>
      </c>
      <c r="F13" s="91" t="s">
        <v>54</v>
      </c>
      <c r="G13" s="92" t="s">
        <v>55</v>
      </c>
      <c r="H13" s="93"/>
      <c r="I13" s="94" t="s">
        <v>53</v>
      </c>
    </row>
    <row r="14" spans="1:57" x14ac:dyDescent="0.2">
      <c r="A14" s="95"/>
      <c r="B14" s="96"/>
      <c r="C14" s="96"/>
      <c r="D14" s="97"/>
      <c r="E14" s="98"/>
      <c r="F14" s="99"/>
      <c r="G14" s="100">
        <f>CHOOSE(BA14+1,HSV+PSV,HSV+PSV+Mont,HSV+PSV+Dodavka+Mont,HSV,PSV,Mont,Dodavka,Mont+Dodavka,0)</f>
        <v>0</v>
      </c>
      <c r="H14" s="101"/>
      <c r="I14" s="102">
        <f>E14+F14*G14/100</f>
        <v>0</v>
      </c>
      <c r="BA14">
        <v>8</v>
      </c>
    </row>
    <row r="15" spans="1:57" ht="13.5" thickBot="1" x14ac:dyDescent="0.25">
      <c r="A15" s="47"/>
      <c r="B15" s="103" t="s">
        <v>56</v>
      </c>
      <c r="C15" s="104"/>
      <c r="D15" s="105"/>
      <c r="E15" s="106"/>
      <c r="F15" s="107"/>
      <c r="G15" s="107"/>
      <c r="H15" s="179">
        <f>SUM(H14:H14)</f>
        <v>0</v>
      </c>
      <c r="I15" s="180"/>
    </row>
    <row r="17" spans="2:9" x14ac:dyDescent="0.2">
      <c r="B17" s="85"/>
      <c r="F17" s="108"/>
      <c r="G17" s="109"/>
      <c r="H17" s="109"/>
      <c r="I17" s="110"/>
    </row>
    <row r="18" spans="2:9" x14ac:dyDescent="0.2">
      <c r="F18" s="108"/>
      <c r="G18" s="109"/>
      <c r="H18" s="109"/>
      <c r="I18" s="110"/>
    </row>
    <row r="19" spans="2:9" x14ac:dyDescent="0.2">
      <c r="F19" s="108"/>
      <c r="G19" s="109"/>
      <c r="H19" s="109"/>
      <c r="I19" s="110"/>
    </row>
    <row r="20" spans="2:9" x14ac:dyDescent="0.2">
      <c r="F20" s="108"/>
      <c r="G20" s="109"/>
      <c r="H20" s="109"/>
      <c r="I20" s="110"/>
    </row>
    <row r="21" spans="2:9" x14ac:dyDescent="0.2">
      <c r="F21" s="108"/>
      <c r="G21" s="109"/>
      <c r="H21" s="109"/>
      <c r="I21" s="110"/>
    </row>
    <row r="22" spans="2:9" x14ac:dyDescent="0.2">
      <c r="F22" s="108"/>
      <c r="G22" s="109"/>
      <c r="H22" s="109"/>
      <c r="I22" s="110"/>
    </row>
    <row r="23" spans="2:9" x14ac:dyDescent="0.2">
      <c r="F23" s="108"/>
      <c r="G23" s="109"/>
      <c r="H23" s="109"/>
      <c r="I23" s="110"/>
    </row>
    <row r="24" spans="2:9" x14ac:dyDescent="0.2">
      <c r="F24" s="108"/>
      <c r="G24" s="109"/>
      <c r="H24" s="109"/>
      <c r="I24" s="110"/>
    </row>
    <row r="25" spans="2:9" x14ac:dyDescent="0.2">
      <c r="F25" s="108"/>
      <c r="G25" s="109"/>
      <c r="H25" s="109"/>
      <c r="I25" s="110"/>
    </row>
    <row r="26" spans="2:9" x14ac:dyDescent="0.2">
      <c r="F26" s="108"/>
      <c r="G26" s="109"/>
      <c r="H26" s="109"/>
      <c r="I26" s="110"/>
    </row>
    <row r="27" spans="2:9" x14ac:dyDescent="0.2">
      <c r="F27" s="108"/>
      <c r="G27" s="109"/>
      <c r="H27" s="109"/>
      <c r="I27" s="110"/>
    </row>
    <row r="28" spans="2:9" x14ac:dyDescent="0.2">
      <c r="F28" s="108"/>
      <c r="G28" s="109"/>
      <c r="H28" s="109"/>
      <c r="I28" s="110"/>
    </row>
    <row r="29" spans="2:9" x14ac:dyDescent="0.2">
      <c r="F29" s="108"/>
      <c r="G29" s="109"/>
      <c r="H29" s="109"/>
      <c r="I29" s="110"/>
    </row>
    <row r="30" spans="2:9" x14ac:dyDescent="0.2">
      <c r="F30" s="108"/>
      <c r="G30" s="109"/>
      <c r="H30" s="109"/>
      <c r="I30" s="110"/>
    </row>
    <row r="31" spans="2:9" x14ac:dyDescent="0.2">
      <c r="F31" s="108"/>
      <c r="G31" s="109"/>
      <c r="H31" s="109"/>
      <c r="I31" s="110"/>
    </row>
    <row r="32" spans="2:9" x14ac:dyDescent="0.2">
      <c r="F32" s="108"/>
      <c r="G32" s="109"/>
      <c r="H32" s="109"/>
      <c r="I32" s="110"/>
    </row>
    <row r="33" spans="6:9" x14ac:dyDescent="0.2">
      <c r="F33" s="108"/>
      <c r="G33" s="109"/>
      <c r="H33" s="109"/>
      <c r="I33" s="110"/>
    </row>
    <row r="34" spans="6:9" x14ac:dyDescent="0.2">
      <c r="F34" s="108"/>
      <c r="G34" s="109"/>
      <c r="H34" s="109"/>
      <c r="I34" s="110"/>
    </row>
    <row r="35" spans="6:9" x14ac:dyDescent="0.2">
      <c r="F35" s="108"/>
      <c r="G35" s="109"/>
      <c r="H35" s="109"/>
      <c r="I35" s="110"/>
    </row>
    <row r="36" spans="6:9" x14ac:dyDescent="0.2">
      <c r="F36" s="108"/>
      <c r="G36" s="109"/>
      <c r="H36" s="109"/>
      <c r="I36" s="110"/>
    </row>
    <row r="37" spans="6:9" x14ac:dyDescent="0.2">
      <c r="F37" s="108"/>
      <c r="G37" s="109"/>
      <c r="H37" s="109"/>
      <c r="I37" s="110"/>
    </row>
    <row r="38" spans="6:9" x14ac:dyDescent="0.2">
      <c r="F38" s="108"/>
      <c r="G38" s="109"/>
      <c r="H38" s="109"/>
      <c r="I38" s="110"/>
    </row>
    <row r="39" spans="6:9" x14ac:dyDescent="0.2">
      <c r="F39" s="108"/>
      <c r="G39" s="109"/>
      <c r="H39" s="109"/>
      <c r="I39" s="110"/>
    </row>
    <row r="40" spans="6:9" x14ac:dyDescent="0.2">
      <c r="F40" s="108"/>
      <c r="G40" s="109"/>
      <c r="H40" s="109"/>
      <c r="I40" s="110"/>
    </row>
    <row r="41" spans="6:9" x14ac:dyDescent="0.2">
      <c r="F41" s="108"/>
      <c r="G41" s="109"/>
      <c r="H41" s="109"/>
      <c r="I41" s="110"/>
    </row>
    <row r="42" spans="6:9" x14ac:dyDescent="0.2">
      <c r="F42" s="108"/>
      <c r="G42" s="109"/>
      <c r="H42" s="109"/>
      <c r="I42" s="110"/>
    </row>
    <row r="43" spans="6:9" x14ac:dyDescent="0.2">
      <c r="F43" s="108"/>
      <c r="G43" s="109"/>
      <c r="H43" s="109"/>
      <c r="I43" s="110"/>
    </row>
    <row r="44" spans="6:9" x14ac:dyDescent="0.2">
      <c r="F44" s="108"/>
      <c r="G44" s="109"/>
      <c r="H44" s="109"/>
      <c r="I44" s="110"/>
    </row>
    <row r="45" spans="6:9" x14ac:dyDescent="0.2">
      <c r="F45" s="108"/>
      <c r="G45" s="109"/>
      <c r="H45" s="109"/>
      <c r="I45" s="110"/>
    </row>
    <row r="46" spans="6:9" x14ac:dyDescent="0.2">
      <c r="F46" s="108"/>
      <c r="G46" s="109"/>
      <c r="H46" s="109"/>
      <c r="I46" s="110"/>
    </row>
    <row r="47" spans="6:9" x14ac:dyDescent="0.2">
      <c r="F47" s="108"/>
      <c r="G47" s="109"/>
      <c r="H47" s="109"/>
      <c r="I47" s="110"/>
    </row>
    <row r="48" spans="6:9" x14ac:dyDescent="0.2">
      <c r="F48" s="108"/>
      <c r="G48" s="109"/>
      <c r="H48" s="109"/>
      <c r="I48" s="110"/>
    </row>
    <row r="49" spans="6:9" x14ac:dyDescent="0.2">
      <c r="F49" s="108"/>
      <c r="G49" s="109"/>
      <c r="H49" s="109"/>
      <c r="I49" s="110"/>
    </row>
    <row r="50" spans="6:9" x14ac:dyDescent="0.2">
      <c r="F50" s="108"/>
      <c r="G50" s="109"/>
      <c r="H50" s="109"/>
      <c r="I50" s="110"/>
    </row>
    <row r="51" spans="6:9" x14ac:dyDescent="0.2">
      <c r="F51" s="108"/>
      <c r="G51" s="109"/>
      <c r="H51" s="109"/>
      <c r="I51" s="110"/>
    </row>
    <row r="52" spans="6:9" x14ac:dyDescent="0.2">
      <c r="F52" s="108"/>
      <c r="G52" s="109"/>
      <c r="H52" s="109"/>
      <c r="I52" s="110"/>
    </row>
    <row r="53" spans="6:9" x14ac:dyDescent="0.2">
      <c r="F53" s="108"/>
      <c r="G53" s="109"/>
      <c r="H53" s="109"/>
      <c r="I53" s="110"/>
    </row>
    <row r="54" spans="6:9" x14ac:dyDescent="0.2">
      <c r="F54" s="108"/>
      <c r="G54" s="109"/>
      <c r="H54" s="109"/>
      <c r="I54" s="110"/>
    </row>
    <row r="55" spans="6:9" x14ac:dyDescent="0.2">
      <c r="F55" s="108"/>
      <c r="G55" s="109"/>
      <c r="H55" s="109"/>
      <c r="I55" s="110"/>
    </row>
    <row r="56" spans="6:9" x14ac:dyDescent="0.2">
      <c r="F56" s="108"/>
      <c r="G56" s="109"/>
      <c r="H56" s="109"/>
      <c r="I56" s="110"/>
    </row>
    <row r="57" spans="6:9" x14ac:dyDescent="0.2">
      <c r="F57" s="108"/>
      <c r="G57" s="109"/>
      <c r="H57" s="109"/>
      <c r="I57" s="110"/>
    </row>
    <row r="58" spans="6:9" x14ac:dyDescent="0.2">
      <c r="F58" s="108"/>
      <c r="G58" s="109"/>
      <c r="H58" s="109"/>
      <c r="I58" s="110"/>
    </row>
    <row r="59" spans="6:9" x14ac:dyDescent="0.2">
      <c r="F59" s="108"/>
      <c r="G59" s="109"/>
      <c r="H59" s="109"/>
      <c r="I59" s="110"/>
    </row>
    <row r="60" spans="6:9" x14ac:dyDescent="0.2">
      <c r="F60" s="108"/>
      <c r="G60" s="109"/>
      <c r="H60" s="109"/>
      <c r="I60" s="110"/>
    </row>
    <row r="61" spans="6:9" x14ac:dyDescent="0.2">
      <c r="F61" s="108"/>
      <c r="G61" s="109"/>
      <c r="H61" s="109"/>
      <c r="I61" s="110"/>
    </row>
    <row r="62" spans="6:9" x14ac:dyDescent="0.2">
      <c r="F62" s="108"/>
      <c r="G62" s="109"/>
      <c r="H62" s="109"/>
      <c r="I62" s="110"/>
    </row>
    <row r="63" spans="6:9" x14ac:dyDescent="0.2">
      <c r="F63" s="108"/>
      <c r="G63" s="109"/>
      <c r="H63" s="109"/>
      <c r="I63" s="110"/>
    </row>
    <row r="64" spans="6:9" x14ac:dyDescent="0.2">
      <c r="F64" s="108"/>
      <c r="G64" s="109"/>
      <c r="H64" s="109"/>
      <c r="I64" s="110"/>
    </row>
    <row r="65" spans="6:9" x14ac:dyDescent="0.2">
      <c r="F65" s="108"/>
      <c r="G65" s="109"/>
      <c r="H65" s="109"/>
      <c r="I65" s="110"/>
    </row>
    <row r="66" spans="6:9" x14ac:dyDescent="0.2">
      <c r="F66" s="108"/>
      <c r="G66" s="109"/>
      <c r="H66" s="109"/>
      <c r="I66" s="110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BE98"/>
  <sheetViews>
    <sheetView showGridLines="0" showZeros="0" tabSelected="1" zoomScale="115" zoomScaleNormal="115" workbookViewId="0">
      <selection activeCell="C15" sqref="C15"/>
    </sheetView>
  </sheetViews>
  <sheetFormatPr defaultRowHeight="12.75" x14ac:dyDescent="0.2"/>
  <cols>
    <col min="1" max="1" width="4.28515625" style="111" customWidth="1"/>
    <col min="2" max="2" width="15" style="111" customWidth="1"/>
    <col min="3" max="3" width="59.85546875" style="111" customWidth="1"/>
    <col min="4" max="4" width="5.5703125" style="111" customWidth="1"/>
    <col min="5" max="5" width="8.5703125" style="119" customWidth="1"/>
    <col min="6" max="6" width="9.85546875" style="111" customWidth="1"/>
    <col min="7" max="7" width="13.85546875" style="111" customWidth="1"/>
    <col min="8" max="16384" width="9.140625" style="111"/>
  </cols>
  <sheetData>
    <row r="1" spans="1:15" ht="15.75" x14ac:dyDescent="0.25">
      <c r="A1" s="181" t="s">
        <v>57</v>
      </c>
      <c r="B1" s="181"/>
      <c r="C1" s="181"/>
      <c r="D1" s="181"/>
      <c r="E1" s="181"/>
      <c r="F1" s="181"/>
      <c r="G1" s="181"/>
    </row>
    <row r="2" spans="1:15" ht="13.5" thickBot="1" x14ac:dyDescent="0.25">
      <c r="B2" s="112"/>
      <c r="C2" s="113"/>
      <c r="D2" s="113"/>
      <c r="E2" s="114"/>
      <c r="F2" s="113"/>
      <c r="G2" s="113"/>
    </row>
    <row r="3" spans="1:15" ht="13.5" thickTop="1" x14ac:dyDescent="0.2">
      <c r="A3" s="173" t="s">
        <v>5</v>
      </c>
      <c r="B3" s="174"/>
      <c r="C3" s="63" t="str">
        <f>CONCATENATE(cislostavby," ",nazevstavby)</f>
        <v xml:space="preserve"> Rekonstrukce tramvajového podchodu Dolní, ul.Plzeňská, Ostrava-Jih</v>
      </c>
      <c r="D3" s="64"/>
      <c r="E3" s="115"/>
      <c r="F3" s="116">
        <f>Rekapitulace!H1</f>
        <v>0</v>
      </c>
      <c r="G3" s="117"/>
    </row>
    <row r="4" spans="1:15" ht="13.5" thickBot="1" x14ac:dyDescent="0.25">
      <c r="A4" s="182" t="s">
        <v>1</v>
      </c>
      <c r="B4" s="176"/>
      <c r="C4" s="68" t="str">
        <f>CONCATENATE(cisloobjektu," ",nazevobjektu)</f>
        <v xml:space="preserve"> IO 02 Kamerový systém</v>
      </c>
      <c r="D4" s="69"/>
      <c r="E4" s="183"/>
      <c r="F4" s="183"/>
      <c r="G4" s="184"/>
    </row>
    <row r="5" spans="1:15" ht="13.5" thickTop="1" x14ac:dyDescent="0.2">
      <c r="A5" s="118"/>
    </row>
    <row r="6" spans="1:15" x14ac:dyDescent="0.2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5" s="139" customFormat="1" x14ac:dyDescent="0.2">
      <c r="A7" s="154" t="s">
        <v>65</v>
      </c>
      <c r="B7" s="155" t="s">
        <v>69</v>
      </c>
      <c r="C7" s="145" t="s">
        <v>70</v>
      </c>
      <c r="D7" s="156"/>
      <c r="E7" s="157"/>
      <c r="F7" s="157"/>
      <c r="G7" s="158"/>
      <c r="O7" s="140"/>
    </row>
    <row r="8" spans="1:15" s="139" customFormat="1" x14ac:dyDescent="0.2">
      <c r="A8" s="134">
        <v>1</v>
      </c>
      <c r="B8" s="131" t="s">
        <v>89</v>
      </c>
      <c r="C8" s="135" t="s">
        <v>93</v>
      </c>
      <c r="D8" s="136" t="s">
        <v>67</v>
      </c>
      <c r="E8" s="137">
        <v>450</v>
      </c>
      <c r="F8" s="137"/>
      <c r="G8" s="138">
        <f t="shared" ref="G8:G22" si="0">E8*F8</f>
        <v>0</v>
      </c>
      <c r="O8" s="140"/>
    </row>
    <row r="9" spans="1:15" s="139" customFormat="1" x14ac:dyDescent="0.2">
      <c r="A9" s="134">
        <v>2</v>
      </c>
      <c r="B9" s="159" t="s">
        <v>101</v>
      </c>
      <c r="C9" s="160" t="s">
        <v>102</v>
      </c>
      <c r="D9" s="161" t="s">
        <v>67</v>
      </c>
      <c r="E9" s="162">
        <v>80</v>
      </c>
      <c r="F9" s="162"/>
      <c r="G9" s="163">
        <f t="shared" si="0"/>
        <v>0</v>
      </c>
      <c r="O9" s="140"/>
    </row>
    <row r="10" spans="1:15" s="139" customFormat="1" x14ac:dyDescent="0.2">
      <c r="A10" s="134">
        <v>3</v>
      </c>
      <c r="B10" s="165" t="s">
        <v>122</v>
      </c>
      <c r="C10" s="160" t="s">
        <v>123</v>
      </c>
      <c r="D10" s="161" t="s">
        <v>67</v>
      </c>
      <c r="E10" s="162">
        <v>20</v>
      </c>
      <c r="F10" s="162"/>
      <c r="G10" s="163">
        <f t="shared" si="0"/>
        <v>0</v>
      </c>
      <c r="O10" s="140"/>
    </row>
    <row r="11" spans="1:15" s="139" customFormat="1" x14ac:dyDescent="0.2">
      <c r="A11" s="134">
        <v>4</v>
      </c>
      <c r="B11" s="165" t="s">
        <v>124</v>
      </c>
      <c r="C11" s="160" t="s">
        <v>125</v>
      </c>
      <c r="D11" s="161" t="s">
        <v>67</v>
      </c>
      <c r="E11" s="162">
        <v>80</v>
      </c>
      <c r="F11" s="162"/>
      <c r="G11" s="163">
        <f t="shared" si="0"/>
        <v>0</v>
      </c>
      <c r="O11" s="140"/>
    </row>
    <row r="12" spans="1:15" s="139" customFormat="1" x14ac:dyDescent="0.2">
      <c r="A12" s="134">
        <v>5</v>
      </c>
      <c r="B12" s="131" t="s">
        <v>90</v>
      </c>
      <c r="C12" s="141" t="s">
        <v>91</v>
      </c>
      <c r="D12" s="142" t="s">
        <v>68</v>
      </c>
      <c r="E12" s="143">
        <v>7</v>
      </c>
      <c r="F12" s="143"/>
      <c r="G12" s="138">
        <f t="shared" si="0"/>
        <v>0</v>
      </c>
      <c r="O12" s="140"/>
    </row>
    <row r="13" spans="1:15" s="139" customFormat="1" x14ac:dyDescent="0.2">
      <c r="A13" s="134">
        <v>6</v>
      </c>
      <c r="B13" s="131" t="s">
        <v>85</v>
      </c>
      <c r="C13" s="141" t="s">
        <v>95</v>
      </c>
      <c r="D13" s="132" t="s">
        <v>94</v>
      </c>
      <c r="E13" s="137">
        <v>1</v>
      </c>
      <c r="F13" s="143"/>
      <c r="G13" s="138">
        <f t="shared" si="0"/>
        <v>0</v>
      </c>
      <c r="O13" s="140"/>
    </row>
    <row r="14" spans="1:15" s="139" customFormat="1" x14ac:dyDescent="0.2">
      <c r="A14" s="134">
        <v>7</v>
      </c>
      <c r="B14" s="131" t="s">
        <v>86</v>
      </c>
      <c r="C14" s="144" t="s">
        <v>96</v>
      </c>
      <c r="D14" s="132" t="s">
        <v>68</v>
      </c>
      <c r="E14" s="133">
        <v>1</v>
      </c>
      <c r="F14" s="143"/>
      <c r="G14" s="138">
        <f t="shared" si="0"/>
        <v>0</v>
      </c>
      <c r="O14" s="140"/>
    </row>
    <row r="15" spans="1:15" s="139" customFormat="1" x14ac:dyDescent="0.2">
      <c r="A15" s="134">
        <v>8</v>
      </c>
      <c r="B15" s="131" t="s">
        <v>87</v>
      </c>
      <c r="C15" s="145" t="s">
        <v>48</v>
      </c>
      <c r="D15" s="132"/>
      <c r="E15" s="146"/>
      <c r="F15" s="137"/>
      <c r="G15" s="138">
        <f t="shared" si="0"/>
        <v>0</v>
      </c>
      <c r="O15" s="140"/>
    </row>
    <row r="16" spans="1:15" s="139" customFormat="1" x14ac:dyDescent="0.2">
      <c r="A16" s="134">
        <v>9</v>
      </c>
      <c r="B16" s="131" t="s">
        <v>88</v>
      </c>
      <c r="C16" s="141" t="s">
        <v>92</v>
      </c>
      <c r="D16" s="132" t="s">
        <v>67</v>
      </c>
      <c r="E16" s="137">
        <v>450</v>
      </c>
      <c r="F16" s="143"/>
      <c r="G16" s="138">
        <f t="shared" si="0"/>
        <v>0</v>
      </c>
      <c r="O16" s="140"/>
    </row>
    <row r="17" spans="1:57" s="139" customFormat="1" x14ac:dyDescent="0.2">
      <c r="A17" s="134">
        <v>10</v>
      </c>
      <c r="B17" s="131" t="s">
        <v>103</v>
      </c>
      <c r="C17" s="160" t="s">
        <v>104</v>
      </c>
      <c r="D17" s="164" t="s">
        <v>67</v>
      </c>
      <c r="E17" s="162">
        <v>60</v>
      </c>
      <c r="F17" s="162"/>
      <c r="G17" s="163">
        <f t="shared" ref="G17:G19" si="1">E17*F17</f>
        <v>0</v>
      </c>
      <c r="O17" s="140"/>
    </row>
    <row r="18" spans="1:57" s="139" customFormat="1" x14ac:dyDescent="0.2">
      <c r="A18" s="134">
        <v>11</v>
      </c>
      <c r="B18" s="131" t="s">
        <v>126</v>
      </c>
      <c r="C18" s="160" t="s">
        <v>129</v>
      </c>
      <c r="D18" s="164" t="s">
        <v>67</v>
      </c>
      <c r="E18" s="162">
        <v>80</v>
      </c>
      <c r="F18" s="162"/>
      <c r="G18" s="163">
        <f t="shared" si="1"/>
        <v>0</v>
      </c>
      <c r="O18" s="140"/>
    </row>
    <row r="19" spans="1:57" s="139" customFormat="1" x14ac:dyDescent="0.2">
      <c r="A19" s="134">
        <v>12</v>
      </c>
      <c r="B19" s="131" t="s">
        <v>127</v>
      </c>
      <c r="C19" s="160" t="s">
        <v>130</v>
      </c>
      <c r="D19" s="164" t="s">
        <v>67</v>
      </c>
      <c r="E19" s="162">
        <v>20</v>
      </c>
      <c r="F19" s="162"/>
      <c r="G19" s="163">
        <f t="shared" si="1"/>
        <v>0</v>
      </c>
      <c r="O19" s="140"/>
    </row>
    <row r="20" spans="1:57" s="139" customFormat="1" ht="33.75" x14ac:dyDescent="0.2">
      <c r="A20" s="134">
        <v>13</v>
      </c>
      <c r="B20" s="131" t="s">
        <v>97</v>
      </c>
      <c r="C20" s="147" t="s">
        <v>106</v>
      </c>
      <c r="D20" s="132" t="s">
        <v>68</v>
      </c>
      <c r="E20" s="133">
        <v>1</v>
      </c>
      <c r="F20" s="143"/>
      <c r="G20" s="138">
        <f t="shared" si="0"/>
        <v>0</v>
      </c>
      <c r="O20" s="140"/>
    </row>
    <row r="21" spans="1:57" s="139" customFormat="1" x14ac:dyDescent="0.2">
      <c r="A21" s="134">
        <v>14</v>
      </c>
      <c r="B21" s="131" t="s">
        <v>98</v>
      </c>
      <c r="C21" s="135" t="s">
        <v>128</v>
      </c>
      <c r="D21" s="132" t="s">
        <v>71</v>
      </c>
      <c r="E21" s="137">
        <v>16</v>
      </c>
      <c r="F21" s="137"/>
      <c r="G21" s="138">
        <f t="shared" ref="G21" si="2">E21*F21</f>
        <v>0</v>
      </c>
      <c r="O21" s="140"/>
    </row>
    <row r="22" spans="1:57" s="139" customFormat="1" x14ac:dyDescent="0.2">
      <c r="A22" s="134">
        <v>15</v>
      </c>
      <c r="B22" s="131" t="s">
        <v>99</v>
      </c>
      <c r="C22" s="135" t="s">
        <v>121</v>
      </c>
      <c r="D22" s="132" t="s">
        <v>71</v>
      </c>
      <c r="E22" s="137">
        <v>16</v>
      </c>
      <c r="F22" s="137"/>
      <c r="G22" s="138">
        <f t="shared" si="0"/>
        <v>0</v>
      </c>
      <c r="O22" s="140"/>
    </row>
    <row r="23" spans="1:57" s="139" customFormat="1" x14ac:dyDescent="0.2">
      <c r="A23" s="148"/>
      <c r="B23" s="149" t="s">
        <v>66</v>
      </c>
      <c r="C23" s="150"/>
      <c r="D23" s="148"/>
      <c r="E23" s="151"/>
      <c r="F23" s="151"/>
      <c r="G23" s="152">
        <f>SUM(G7:G22)</f>
        <v>0</v>
      </c>
      <c r="O23" s="140"/>
      <c r="BA23" s="153">
        <f>SUM(BA7:BA16)</f>
        <v>0</v>
      </c>
      <c r="BB23" s="153">
        <f>SUM(BB7:BB16)</f>
        <v>0</v>
      </c>
      <c r="BC23" s="153">
        <f>SUM(BC7:BC16)</f>
        <v>0</v>
      </c>
      <c r="BD23" s="153">
        <f>SUM(BD7:BD16)</f>
        <v>0</v>
      </c>
      <c r="BE23" s="153">
        <f>SUM(BE7:BE16)</f>
        <v>0</v>
      </c>
    </row>
    <row r="24" spans="1:57" s="139" customFormat="1" x14ac:dyDescent="0.2">
      <c r="A24" s="154" t="s">
        <v>65</v>
      </c>
      <c r="B24" s="155" t="s">
        <v>72</v>
      </c>
      <c r="C24" s="145" t="s">
        <v>73</v>
      </c>
      <c r="D24" s="156"/>
      <c r="E24" s="157"/>
      <c r="F24" s="157"/>
      <c r="G24" s="158"/>
      <c r="O24" s="140"/>
    </row>
    <row r="25" spans="1:57" s="139" customFormat="1" x14ac:dyDescent="0.2">
      <c r="A25" s="134">
        <v>1</v>
      </c>
      <c r="B25" s="131" t="s">
        <v>74</v>
      </c>
      <c r="C25" s="135" t="s">
        <v>75</v>
      </c>
      <c r="D25" s="132" t="s">
        <v>67</v>
      </c>
      <c r="E25" s="137">
        <v>20</v>
      </c>
      <c r="F25" s="137"/>
      <c r="G25" s="138">
        <f t="shared" ref="G25:G36" si="3">E25*F25</f>
        <v>0</v>
      </c>
      <c r="O25" s="140"/>
    </row>
    <row r="26" spans="1:57" s="139" customFormat="1" x14ac:dyDescent="0.2">
      <c r="A26" s="134">
        <v>2</v>
      </c>
      <c r="B26" s="131" t="s">
        <v>76</v>
      </c>
      <c r="C26" s="135" t="s">
        <v>77</v>
      </c>
      <c r="D26" s="132" t="s">
        <v>67</v>
      </c>
      <c r="E26" s="137">
        <v>20</v>
      </c>
      <c r="F26" s="137"/>
      <c r="G26" s="138">
        <f t="shared" si="3"/>
        <v>0</v>
      </c>
      <c r="O26" s="140"/>
    </row>
    <row r="27" spans="1:57" s="139" customFormat="1" x14ac:dyDescent="0.2">
      <c r="A27" s="134">
        <v>3</v>
      </c>
      <c r="B27" s="131" t="s">
        <v>83</v>
      </c>
      <c r="C27" s="135" t="s">
        <v>109</v>
      </c>
      <c r="D27" s="132" t="s">
        <v>67</v>
      </c>
      <c r="E27" s="137">
        <v>20</v>
      </c>
      <c r="F27" s="137"/>
      <c r="G27" s="138">
        <f t="shared" si="3"/>
        <v>0</v>
      </c>
      <c r="O27" s="140"/>
    </row>
    <row r="28" spans="1:57" s="139" customFormat="1" x14ac:dyDescent="0.2">
      <c r="A28" s="134">
        <v>4</v>
      </c>
      <c r="B28" s="131" t="s">
        <v>78</v>
      </c>
      <c r="C28" s="135" t="s">
        <v>79</v>
      </c>
      <c r="D28" s="132" t="s">
        <v>67</v>
      </c>
      <c r="E28" s="137">
        <v>20</v>
      </c>
      <c r="F28" s="137"/>
      <c r="G28" s="138">
        <f t="shared" si="3"/>
        <v>0</v>
      </c>
      <c r="O28" s="140"/>
    </row>
    <row r="29" spans="1:57" s="139" customFormat="1" x14ac:dyDescent="0.2">
      <c r="A29" s="134">
        <v>5</v>
      </c>
      <c r="B29" s="131" t="s">
        <v>100</v>
      </c>
      <c r="C29" s="144" t="s">
        <v>131</v>
      </c>
      <c r="D29" s="132" t="s">
        <v>67</v>
      </c>
      <c r="E29" s="133">
        <v>10</v>
      </c>
      <c r="F29" s="137"/>
      <c r="G29" s="138">
        <f t="shared" si="3"/>
        <v>0</v>
      </c>
      <c r="O29" s="140"/>
    </row>
    <row r="30" spans="1:57" s="139" customFormat="1" ht="22.5" x14ac:dyDescent="0.2">
      <c r="A30" s="134">
        <v>6</v>
      </c>
      <c r="B30" s="159" t="s">
        <v>112</v>
      </c>
      <c r="C30" s="160" t="s">
        <v>113</v>
      </c>
      <c r="D30" s="164" t="s">
        <v>114</v>
      </c>
      <c r="E30" s="162">
        <v>15</v>
      </c>
      <c r="F30" s="162"/>
      <c r="G30" s="163">
        <f t="shared" si="3"/>
        <v>0</v>
      </c>
      <c r="O30" s="140"/>
    </row>
    <row r="31" spans="1:57" s="139" customFormat="1" x14ac:dyDescent="0.2">
      <c r="A31" s="134">
        <v>7</v>
      </c>
      <c r="B31" s="159" t="s">
        <v>119</v>
      </c>
      <c r="C31" s="160" t="s">
        <v>120</v>
      </c>
      <c r="D31" s="164" t="s">
        <v>114</v>
      </c>
      <c r="E31" s="162">
        <v>15</v>
      </c>
      <c r="F31" s="162"/>
      <c r="G31" s="163">
        <f t="shared" si="3"/>
        <v>0</v>
      </c>
      <c r="O31" s="140"/>
    </row>
    <row r="32" spans="1:57" s="139" customFormat="1" x14ac:dyDescent="0.2">
      <c r="A32" s="134">
        <v>8</v>
      </c>
      <c r="B32" s="159" t="s">
        <v>117</v>
      </c>
      <c r="C32" s="160" t="s">
        <v>118</v>
      </c>
      <c r="D32" s="164" t="s">
        <v>82</v>
      </c>
      <c r="E32" s="162">
        <v>2</v>
      </c>
      <c r="F32" s="162"/>
      <c r="G32" s="163">
        <f t="shared" si="3"/>
        <v>0</v>
      </c>
      <c r="O32" s="140"/>
    </row>
    <row r="33" spans="1:57" s="139" customFormat="1" x14ac:dyDescent="0.2">
      <c r="A33" s="134">
        <v>9</v>
      </c>
      <c r="B33" s="159" t="s">
        <v>105</v>
      </c>
      <c r="C33" s="160" t="s">
        <v>108</v>
      </c>
      <c r="D33" s="164" t="s">
        <v>67</v>
      </c>
      <c r="E33" s="162">
        <v>320</v>
      </c>
      <c r="F33" s="162"/>
      <c r="G33" s="163">
        <f t="shared" si="3"/>
        <v>0</v>
      </c>
      <c r="O33" s="140"/>
    </row>
    <row r="34" spans="1:57" s="139" customFormat="1" x14ac:dyDescent="0.2">
      <c r="A34" s="134">
        <v>10</v>
      </c>
      <c r="B34" s="131" t="s">
        <v>80</v>
      </c>
      <c r="C34" s="135" t="s">
        <v>81</v>
      </c>
      <c r="D34" s="132" t="s">
        <v>82</v>
      </c>
      <c r="E34" s="137">
        <v>10</v>
      </c>
      <c r="F34" s="137"/>
      <c r="G34" s="138">
        <f t="shared" si="3"/>
        <v>0</v>
      </c>
      <c r="O34" s="140"/>
    </row>
    <row r="35" spans="1:57" s="139" customFormat="1" x14ac:dyDescent="0.2">
      <c r="A35" s="134">
        <v>11</v>
      </c>
      <c r="B35" s="159" t="s">
        <v>115</v>
      </c>
      <c r="C35" s="160" t="s">
        <v>116</v>
      </c>
      <c r="D35" s="164" t="s">
        <v>67</v>
      </c>
      <c r="E35" s="162">
        <v>70</v>
      </c>
      <c r="F35" s="162"/>
      <c r="G35" s="163">
        <f t="shared" si="3"/>
        <v>0</v>
      </c>
      <c r="O35" s="140"/>
    </row>
    <row r="36" spans="1:57" s="139" customFormat="1" x14ac:dyDescent="0.2">
      <c r="A36" s="134">
        <v>12</v>
      </c>
      <c r="B36" s="131" t="s">
        <v>107</v>
      </c>
      <c r="C36" s="135" t="s">
        <v>84</v>
      </c>
      <c r="D36" s="132" t="s">
        <v>82</v>
      </c>
      <c r="E36" s="137">
        <v>2</v>
      </c>
      <c r="F36" s="137"/>
      <c r="G36" s="138">
        <f t="shared" si="3"/>
        <v>0</v>
      </c>
      <c r="O36" s="140"/>
    </row>
    <row r="37" spans="1:57" s="139" customFormat="1" x14ac:dyDescent="0.2">
      <c r="A37" s="148"/>
      <c r="B37" s="149" t="s">
        <v>66</v>
      </c>
      <c r="C37" s="150" t="str">
        <f>CONCATENATE(B24," ",C24)</f>
        <v>M46 Zemní práce při montážích</v>
      </c>
      <c r="D37" s="148"/>
      <c r="E37" s="151"/>
      <c r="F37" s="151"/>
      <c r="G37" s="152">
        <f>SUM(G24:G36)</f>
        <v>0</v>
      </c>
      <c r="O37" s="140"/>
      <c r="BA37" s="153">
        <f>SUM(BA24:BA26)</f>
        <v>0</v>
      </c>
      <c r="BB37" s="153">
        <f>SUM(BB24:BB26)</f>
        <v>0</v>
      </c>
      <c r="BC37" s="153">
        <f>SUM(BC24:BC26)</f>
        <v>0</v>
      </c>
      <c r="BD37" s="153">
        <f>SUM(BD24:BD26)</f>
        <v>0</v>
      </c>
      <c r="BE37" s="153">
        <f>SUM(BE24:BE26)</f>
        <v>0</v>
      </c>
    </row>
    <row r="38" spans="1:57" x14ac:dyDescent="0.2">
      <c r="E38" s="111"/>
    </row>
    <row r="39" spans="1:57" x14ac:dyDescent="0.2">
      <c r="E39" s="111"/>
    </row>
    <row r="40" spans="1:57" x14ac:dyDescent="0.2">
      <c r="E40" s="111"/>
    </row>
    <row r="41" spans="1:57" x14ac:dyDescent="0.2">
      <c r="E41" s="111"/>
    </row>
    <row r="42" spans="1:57" x14ac:dyDescent="0.2">
      <c r="E42" s="111"/>
    </row>
    <row r="43" spans="1:57" x14ac:dyDescent="0.2">
      <c r="E43" s="111"/>
    </row>
    <row r="44" spans="1:57" x14ac:dyDescent="0.2">
      <c r="E44" s="111"/>
    </row>
    <row r="45" spans="1:57" x14ac:dyDescent="0.2">
      <c r="E45" s="111"/>
    </row>
    <row r="46" spans="1:57" x14ac:dyDescent="0.2">
      <c r="E46" s="111"/>
    </row>
    <row r="47" spans="1:57" x14ac:dyDescent="0.2">
      <c r="E47" s="111"/>
    </row>
    <row r="48" spans="1:57" x14ac:dyDescent="0.2">
      <c r="E48" s="111"/>
    </row>
    <row r="49" spans="5:5" x14ac:dyDescent="0.2">
      <c r="E49" s="111"/>
    </row>
    <row r="50" spans="5:5" x14ac:dyDescent="0.2">
      <c r="E50" s="111"/>
    </row>
    <row r="51" spans="5:5" x14ac:dyDescent="0.2">
      <c r="E51" s="111"/>
    </row>
    <row r="52" spans="5:5" x14ac:dyDescent="0.2">
      <c r="E52" s="111"/>
    </row>
    <row r="53" spans="5:5" x14ac:dyDescent="0.2">
      <c r="E53" s="111"/>
    </row>
    <row r="54" spans="5:5" x14ac:dyDescent="0.2">
      <c r="E54" s="111"/>
    </row>
    <row r="55" spans="5:5" x14ac:dyDescent="0.2">
      <c r="E55" s="111"/>
    </row>
    <row r="56" spans="5:5" x14ac:dyDescent="0.2">
      <c r="E56" s="111"/>
    </row>
    <row r="57" spans="5:5" x14ac:dyDescent="0.2">
      <c r="E57" s="111"/>
    </row>
    <row r="58" spans="5:5" x14ac:dyDescent="0.2">
      <c r="E58" s="111"/>
    </row>
    <row r="59" spans="5:5" x14ac:dyDescent="0.2">
      <c r="E59" s="111"/>
    </row>
    <row r="60" spans="5:5" x14ac:dyDescent="0.2">
      <c r="E60" s="111"/>
    </row>
    <row r="61" spans="5:5" x14ac:dyDescent="0.2">
      <c r="E61" s="111"/>
    </row>
    <row r="62" spans="5:5" x14ac:dyDescent="0.2">
      <c r="E62" s="111"/>
    </row>
    <row r="63" spans="5:5" x14ac:dyDescent="0.2">
      <c r="E63" s="111"/>
    </row>
    <row r="64" spans="5:5" x14ac:dyDescent="0.2">
      <c r="E64" s="111"/>
    </row>
    <row r="65" spans="5:5" x14ac:dyDescent="0.2">
      <c r="E65" s="111"/>
    </row>
    <row r="66" spans="5:5" x14ac:dyDescent="0.2">
      <c r="E66" s="111"/>
    </row>
    <row r="67" spans="5:5" x14ac:dyDescent="0.2">
      <c r="E67" s="111"/>
    </row>
    <row r="68" spans="5:5" x14ac:dyDescent="0.2">
      <c r="E68" s="111"/>
    </row>
    <row r="69" spans="5:5" x14ac:dyDescent="0.2">
      <c r="E69" s="111"/>
    </row>
    <row r="70" spans="5:5" x14ac:dyDescent="0.2">
      <c r="E70" s="111"/>
    </row>
    <row r="71" spans="5:5" x14ac:dyDescent="0.2">
      <c r="E71" s="111"/>
    </row>
    <row r="72" spans="5:5" x14ac:dyDescent="0.2">
      <c r="E72" s="111"/>
    </row>
    <row r="73" spans="5:5" x14ac:dyDescent="0.2">
      <c r="E73" s="111"/>
    </row>
    <row r="74" spans="5:5" x14ac:dyDescent="0.2">
      <c r="E74" s="111"/>
    </row>
    <row r="75" spans="5:5" x14ac:dyDescent="0.2">
      <c r="E75" s="111"/>
    </row>
    <row r="76" spans="5:5" x14ac:dyDescent="0.2">
      <c r="E76" s="111"/>
    </row>
    <row r="77" spans="5:5" x14ac:dyDescent="0.2">
      <c r="E77" s="111"/>
    </row>
    <row r="78" spans="5:5" x14ac:dyDescent="0.2">
      <c r="E78" s="111"/>
    </row>
    <row r="79" spans="5:5" x14ac:dyDescent="0.2">
      <c r="E79" s="111"/>
    </row>
    <row r="80" spans="5:5" x14ac:dyDescent="0.2">
      <c r="E80" s="111"/>
    </row>
    <row r="81" spans="1:5" x14ac:dyDescent="0.2">
      <c r="E81" s="111"/>
    </row>
    <row r="82" spans="1:5" x14ac:dyDescent="0.2">
      <c r="E82" s="111"/>
    </row>
    <row r="83" spans="1:5" x14ac:dyDescent="0.2">
      <c r="E83" s="111"/>
    </row>
    <row r="84" spans="1:5" x14ac:dyDescent="0.2">
      <c r="E84" s="111"/>
    </row>
    <row r="85" spans="1:5" x14ac:dyDescent="0.2">
      <c r="E85" s="111"/>
    </row>
    <row r="86" spans="1:5" x14ac:dyDescent="0.2">
      <c r="E86" s="111"/>
    </row>
    <row r="87" spans="1:5" x14ac:dyDescent="0.2">
      <c r="E87" s="111"/>
    </row>
    <row r="88" spans="1:5" x14ac:dyDescent="0.2">
      <c r="E88" s="111"/>
    </row>
    <row r="89" spans="1:5" x14ac:dyDescent="0.2">
      <c r="E89" s="111"/>
    </row>
    <row r="90" spans="1:5" x14ac:dyDescent="0.2">
      <c r="E90" s="111"/>
    </row>
    <row r="91" spans="1:5" x14ac:dyDescent="0.2">
      <c r="E91" s="111"/>
    </row>
    <row r="92" spans="1:5" x14ac:dyDescent="0.2">
      <c r="E92" s="111"/>
    </row>
    <row r="93" spans="1:5" x14ac:dyDescent="0.2">
      <c r="E93" s="111"/>
    </row>
    <row r="94" spans="1:5" x14ac:dyDescent="0.2">
      <c r="E94" s="111"/>
    </row>
    <row r="95" spans="1:5" x14ac:dyDescent="0.2">
      <c r="E95" s="111"/>
    </row>
    <row r="96" spans="1:5" x14ac:dyDescent="0.2">
      <c r="A96" s="123"/>
      <c r="B96" s="123"/>
    </row>
    <row r="97" spans="1:7" x14ac:dyDescent="0.2">
      <c r="C97" s="124"/>
      <c r="D97" s="124"/>
      <c r="E97" s="125"/>
      <c r="F97" s="124"/>
      <c r="G97" s="126"/>
    </row>
    <row r="98" spans="1:7" x14ac:dyDescent="0.2">
      <c r="A98" s="123"/>
      <c r="B98" s="123"/>
    </row>
  </sheetData>
  <mergeCells count="4">
    <mergeCell ref="A1:G1"/>
    <mergeCell ref="A3:B3"/>
    <mergeCell ref="A4:B4"/>
    <mergeCell ref="E4:G4"/>
  </mergeCells>
  <phoneticPr fontId="21" type="noConversion"/>
  <printOptions gridLinesSet="0"/>
  <pageMargins left="0.59055118110236227" right="0.39370078740157483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Josef</cp:lastModifiedBy>
  <cp:lastPrinted>2013-11-17T13:55:15Z</cp:lastPrinted>
  <dcterms:created xsi:type="dcterms:W3CDTF">2013-02-27T21:27:42Z</dcterms:created>
  <dcterms:modified xsi:type="dcterms:W3CDTF">2023-10-18T12:23:31Z</dcterms:modified>
</cp:coreProperties>
</file>